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1\"/>
    </mc:Choice>
  </mc:AlternateContent>
  <xr:revisionPtr revIDLastSave="0" documentId="13_ncr:1_{EE246B78-149A-4088-855C-551F26BC78D4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39" i="1" l="1"/>
  <c r="C40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<sst xmlns="http://schemas.openxmlformats.org/spreadsheetml/2006/main" count="263" uniqueCount="145">
  <si>
    <t>СВОДКА ЗАТРАТ</t>
  </si>
  <si>
    <t>P_0341</t>
  </si>
  <si>
    <t>(идентификатор инвестиционного проекта)</t>
  </si>
  <si>
    <t>Реконструкция КЛ-10 кВ от ГПП-2000000 до КТП-20000006 (КТП-6наб) (протяженностью 0,52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</si>
  <si>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</si>
  <si>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</si>
  <si>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</si>
  <si>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</si>
  <si>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</si>
  <si>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</si>
  <si>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</si>
  <si>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</si>
  <si>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</si>
  <si>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</si>
  <si>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</si>
  <si>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</si>
  <si>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</si>
  <si>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</si>
  <si>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</si>
  <si>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</si>
  <si>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</si>
  <si>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</si>
  <si>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</si>
  <si>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</si>
  <si>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</si>
  <si>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</si>
  <si>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</si>
  <si>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</si>
  <si>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</si>
  <si>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</si>
  <si>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</si>
  <si>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</si>
  <si>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</si>
  <si>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</si>
  <si>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</si>
  <si>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</si>
  <si>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</si>
  <si>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</si>
  <si>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</si>
  <si>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</si>
  <si>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</si>
  <si>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</si>
  <si>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</si>
  <si>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</si>
  <si>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</si>
  <si>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</si>
  <si>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</si>
  <si>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</si>
  <si>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</si>
  <si>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</si>
  <si>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</si>
  <si>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</si>
  <si>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</si>
  <si>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</si>
  <si>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</si>
  <si>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</si>
  <si>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</si>
  <si>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</si>
  <si>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</si>
  <si>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</si>
  <si>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</si>
  <si>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</si>
  <si>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</si>
  <si>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</si>
  <si>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</si>
  <si>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</si>
  <si>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</si>
  <si>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</si>
  <si>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</si>
  <si>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</si>
  <si>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</si>
  <si>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</si>
  <si>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</si>
  <si>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</si>
  <si>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</si>
  <si>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</si>
  <si>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</si>
  <si>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</si>
  <si>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</si>
  <si>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</si>
  <si>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</si>
  <si>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</si>
  <si>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</si>
  <si>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</si>
  <si>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</si>
  <si>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</si>
  <si>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</si>
  <si>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</si>
  <si>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</si>
  <si>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</si>
  <si>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</si>
  <si>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</si>
  <si>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</si>
  <si>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</si>
  <si>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</si>
  <si>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</si>
  <si>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</si>
  <si>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</si>
  <si>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</si>
  <si>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</si>
  <si>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</si>
  <si>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</si>
  <si>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</si>
  <si>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</si>
  <si>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</si>
  <si>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</si>
  <si>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</si>
  <si>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</si>
  <si>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</si>
  <si>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</si>
  <si>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</si>
  <si>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</si>
  <si>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</si>
  <si>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</si>
  <si>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</si>
  <si>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</si>
  <si>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</si>
  <si>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</si>
  <si>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</si>
  <si>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</si>
  <si>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</si>
  <si>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</si>
  <si>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</si>
  <si>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</si>
  <si>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</si>
  <si>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</si>
  <si>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</si>
  <si>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</si>
  <si>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</si>
  <si>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</si>
  <si>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</si>
  <si>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</si>
  <si>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</si>
  <si>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</si>
  <si>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СВ-110-3,5</t>
  </si>
  <si>
    <t>шт</t>
  </si>
  <si>
    <t>Стойка ж/б СС136.6-3,1</t>
  </si>
  <si>
    <t>Провод самонесущий изолированный СИП-2 3х95+1х95-0,6/1</t>
  </si>
  <si>
    <t>ФСБЦ-21.2.01.01-0038</t>
  </si>
  <si>
    <t>ФСБЦ-05.1.02.07-0066</t>
  </si>
  <si>
    <t>Реконструкция КЛ-10 кВ от ГПП-2000000 до КТП-20000006 (КТП-6наб) (протяженностью 0,52 км)</t>
  </si>
  <si>
    <t>Реконструкция КЛ-10 кВ от ГПП-2000000 до КТП-20000006 (КТП-6наб) (протяженностью 0,52 км)</t>
  </si>
  <si>
    <t>Реконструкция КЛ-10 кВ от ГПП-2000000 до КТП-20000006 (КТП-6наб) (протяженностью 0,52 км)</t>
  </si>
  <si>
    <t>Реконструкция КЛ-10 кВ от ГПП-2000000 до КТП-20000006 (КТП-6наб) (протяженностью 0,52 км)</t>
  </si>
  <si>
    <t>Реконструкция КЛ-10 кВ от ГПП-2000000 до КТП-20000006 (КТП-6наб) (протяженностью 0,52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</si>
</sst>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6640625" customWidth="1"/>
    <col min="9" max="9" width="14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184.30622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184.30622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30.717700000000008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191.50919926190352</v>
      </c>
      <c r="D32" s="82"/>
      <c r="E32" s="66">
        <f>D32-C32</f>
        <v>-191.50919926190352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3321.8780714551899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(ССР!G66)*1.2-C29</f>
        <v>376.59118282388562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3698.4692542790754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616.41154427907531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4092.4837475859417</v>
      </c>
      <c r="D40" s="51"/>
      <c r="E40" s="66">
        <f>D40-C40</f>
        <v>-4092.4837475859417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4283.9929468478449</v>
      </c>
      <c r="D42" s="51"/>
      <c r="E42" s="66">
        <f>D42-C42</f>
        <v>-4283.9929468478449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H71" sqref="H71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140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2507.2206875495999</v>
      </c>
      <c r="E25" s="41">
        <v>48.136792163738001</v>
      </c>
      <c r="F25" s="41">
        <v>0</v>
      </c>
      <c r="G25" s="41">
        <v>0</v>
      </c>
      <c r="H25" s="41">
        <v>2555.3574797133001</v>
      </c>
    </row>
    <row r="26" spans="1:8">
      <c r="A26" s="2"/>
      <c r="B26" s="33"/>
      <c r="C26" s="33" t="s">
        <v>42</v>
      </c>
      <c r="D26" s="41">
        <v>2507.2206875495999</v>
      </c>
      <c r="E26" s="41">
        <v>48.136792163738001</v>
      </c>
      <c r="F26" s="41">
        <v>0</v>
      </c>
      <c r="G26" s="41">
        <v>0</v>
      </c>
      <c r="H26" s="41">
        <v>2555.3574797133001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2507.2206875495999</v>
      </c>
      <c r="E42" s="41">
        <v>48.136792163738001</v>
      </c>
      <c r="F42" s="41">
        <v>0</v>
      </c>
      <c r="G42" s="41">
        <v>0</v>
      </c>
      <c r="H42" s="41">
        <v>2555.3574797133001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62.680517188739003</v>
      </c>
      <c r="E44" s="41">
        <v>1.2034198040935</v>
      </c>
      <c r="F44" s="41">
        <v>0</v>
      </c>
      <c r="G44" s="41">
        <v>0</v>
      </c>
      <c r="H44" s="41">
        <v>63.883936992833</v>
      </c>
    </row>
    <row r="45" spans="1:8">
      <c r="A45" s="2"/>
      <c r="B45" s="33"/>
      <c r="C45" s="33" t="s">
        <v>57</v>
      </c>
      <c r="D45" s="41">
        <v>62.680517188739003</v>
      </c>
      <c r="E45" s="41">
        <v>1.2034198040935</v>
      </c>
      <c r="F45" s="41">
        <v>0</v>
      </c>
      <c r="G45" s="41">
        <v>0</v>
      </c>
      <c r="H45" s="41">
        <v>63.883936992833</v>
      </c>
    </row>
    <row r="46" spans="1:8">
      <c r="A46" s="2"/>
      <c r="B46" s="33"/>
      <c r="C46" s="33" t="s">
        <v>58</v>
      </c>
      <c r="D46" s="41">
        <v>2569.9012047382998</v>
      </c>
      <c r="E46" s="41">
        <v>49.340211967831003</v>
      </c>
      <c r="F46" s="41">
        <v>0</v>
      </c>
      <c r="G46" s="41">
        <v>0</v>
      </c>
      <c r="H46" s="41">
        <v>2619.2414167061002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60</v>
      </c>
      <c r="C48" s="48" t="s">
        <v>61</v>
      </c>
      <c r="D48" s="41">
        <v>0</v>
      </c>
      <c r="E48" s="41">
        <v>0</v>
      </c>
      <c r="F48" s="41">
        <v>0</v>
      </c>
      <c r="G48" s="41">
        <v>44.038827279476997</v>
      </c>
      <c r="H48" s="41">
        <v>44.038827279476997</v>
      </c>
    </row>
    <row r="49" spans="1:8" ht="31.2">
      <c r="A49" s="2">
        <v>4</v>
      </c>
      <c r="B49" s="2" t="s">
        <v>62</v>
      </c>
      <c r="C49" s="48" t="s">
        <v>63</v>
      </c>
      <c r="D49" s="41">
        <v>67.074421443668996</v>
      </c>
      <c r="E49" s="41">
        <v>1.2877795323604</v>
      </c>
      <c r="F49" s="41">
        <v>0</v>
      </c>
      <c r="G49" s="41">
        <v>0</v>
      </c>
      <c r="H49" s="41">
        <v>68.362200976029001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56.837538742523002</v>
      </c>
      <c r="H50" s="41">
        <v>56.837538742523002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11.912688617041001</v>
      </c>
      <c r="H51" s="41">
        <v>11.912688617041001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11.436181072359</v>
      </c>
      <c r="H52" s="41">
        <v>11.436181072359</v>
      </c>
    </row>
    <row r="53" spans="1:8">
      <c r="A53" s="2"/>
      <c r="B53" s="33"/>
      <c r="C53" s="33" t="s">
        <v>68</v>
      </c>
      <c r="D53" s="41">
        <v>67.074421443668996</v>
      </c>
      <c r="E53" s="41">
        <v>1.2877795323604</v>
      </c>
      <c r="F53" s="41">
        <v>0</v>
      </c>
      <c r="G53" s="41">
        <v>124.2252357114</v>
      </c>
      <c r="H53" s="41">
        <v>192.58743668743</v>
      </c>
    </row>
    <row r="54" spans="1:8">
      <c r="A54" s="2"/>
      <c r="B54" s="33"/>
      <c r="C54" s="33" t="s">
        <v>69</v>
      </c>
      <c r="D54" s="41">
        <v>2636.9756261819998</v>
      </c>
      <c r="E54" s="41">
        <v>50.627991500192003</v>
      </c>
      <c r="F54" s="41">
        <v>0</v>
      </c>
      <c r="G54" s="41">
        <v>124.2252357114</v>
      </c>
      <c r="H54" s="41">
        <v>2811.8288533936002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2636.9756261819998</v>
      </c>
      <c r="E58" s="41">
        <v>50.627991500192003</v>
      </c>
      <c r="F58" s="41">
        <v>0</v>
      </c>
      <c r="G58" s="41">
        <v>124.2252357114</v>
      </c>
      <c r="H58" s="41">
        <v>2811.8288533936002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329.57525201019001</v>
      </c>
      <c r="H60" s="41">
        <v>329.57525201019001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329.57525201019001</v>
      </c>
      <c r="H61" s="41">
        <v>329.57525201019001</v>
      </c>
    </row>
    <row r="62" spans="1:8">
      <c r="A62" s="2"/>
      <c r="B62" s="33"/>
      <c r="C62" s="33" t="s">
        <v>77</v>
      </c>
      <c r="D62" s="41">
        <v>2636.9756261819998</v>
      </c>
      <c r="E62" s="41">
        <v>50.627991500192003</v>
      </c>
      <c r="F62" s="41">
        <v>0</v>
      </c>
      <c r="G62" s="41">
        <v>453.80048772159</v>
      </c>
      <c r="H62" s="41">
        <v>3141.4041054037998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79.109268785460003</v>
      </c>
      <c r="E64" s="41">
        <f>E62*3%</f>
        <v>1.51883974500576</v>
      </c>
      <c r="F64" s="41">
        <f>F62*3%</f>
        <v>0</v>
      </c>
      <c r="G64" s="41">
        <f>G62*3%</f>
        <v>13.6140146316477</v>
      </c>
      <c r="H64" s="41">
        <f>SUM(D64:G64)</f>
        <v>94.242123162113501</v>
      </c>
    </row>
    <row r="65" spans="1:8">
      <c r="A65" s="2"/>
      <c r="B65" s="33"/>
      <c r="C65" s="33" t="s">
        <v>81</v>
      </c>
      <c r="D65" s="41">
        <f>D64</f>
        <v>79.109268785460003</v>
      </c>
      <c r="E65" s="41">
        <f>E64</f>
        <v>1.51883974500576</v>
      </c>
      <c r="F65" s="41">
        <f>F64</f>
        <v>0</v>
      </c>
      <c r="G65" s="41">
        <f>G64</f>
        <v>13.6140146316477</v>
      </c>
      <c r="H65" s="41">
        <f>SUM(D65:G65)</f>
        <v>94.242123162113501</v>
      </c>
    </row>
    <row r="66" spans="1:8">
      <c r="A66" s="2"/>
      <c r="B66" s="33"/>
      <c r="C66" s="33" t="s">
        <v>82</v>
      </c>
      <c r="D66" s="41">
        <f>D65+D62</f>
        <v>2716.0848949674601</v>
      </c>
      <c r="E66" s="41">
        <f>E65+E62</f>
        <v>52.146831245197802</v>
      </c>
      <c r="F66" s="41">
        <f>F65+F62</f>
        <v>0</v>
      </c>
      <c r="G66" s="41">
        <f>G65+G62</f>
        <v>467.41450235323799</v>
      </c>
      <c r="H66" s="41">
        <f>SUM(D66:G66)</f>
        <v>3235.6462285658999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543.21697899349203</v>
      </c>
      <c r="E68" s="41">
        <f>E66*20%</f>
        <v>10.4293662490396</v>
      </c>
      <c r="F68" s="41">
        <f>F66*20%</f>
        <v>0</v>
      </c>
      <c r="G68" s="41">
        <f>G66*20%</f>
        <v>93.482900470647607</v>
      </c>
      <c r="H68" s="41">
        <f>SUM(D68:G68)</f>
        <v>647.12924571317899</v>
      </c>
    </row>
    <row r="69" spans="1:8">
      <c r="A69" s="2"/>
      <c r="B69" s="33"/>
      <c r="C69" s="33" t="s">
        <v>86</v>
      </c>
      <c r="D69" s="41">
        <f>D68</f>
        <v>543.21697899349203</v>
      </c>
      <c r="E69" s="41">
        <f>E68</f>
        <v>10.4293662490396</v>
      </c>
      <c r="F69" s="41">
        <f>F68</f>
        <v>0</v>
      </c>
      <c r="G69" s="41">
        <f>G68</f>
        <v>93.482900470647607</v>
      </c>
      <c r="H69" s="41">
        <f>SUM(D69:G69)</f>
        <v>647.12924571317899</v>
      </c>
    </row>
    <row r="70" spans="1:8">
      <c r="A70" s="2"/>
      <c r="B70" s="33"/>
      <c r="C70" s="33" t="s">
        <v>87</v>
      </c>
      <c r="D70" s="41">
        <f>D69+D66</f>
        <v>3259.3018739609502</v>
      </c>
      <c r="E70" s="41">
        <f>E69+E66</f>
        <v>62.576197494237299</v>
      </c>
      <c r="F70" s="41">
        <f>F69+F66</f>
        <v>0</v>
      </c>
      <c r="G70" s="41">
        <f>G69+G66</f>
        <v>560.89740282388505</v>
      </c>
      <c r="H70" s="41">
        <f>SUM(D70:G70)</f>
        <v>3882.7754742790698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141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2507.2206875495999</v>
      </c>
      <c r="E13" s="32">
        <v>48.136792163738001</v>
      </c>
      <c r="F13" s="32">
        <v>0</v>
      </c>
      <c r="G13" s="32">
        <v>0</v>
      </c>
      <c r="H13" s="32">
        <v>2555.3574797133001</v>
      </c>
      <c r="J13" s="20"/>
    </row>
    <row r="14" spans="1:14">
      <c r="A14" s="2"/>
      <c r="B14" s="33"/>
      <c r="C14" s="33" t="s">
        <v>96</v>
      </c>
      <c r="D14" s="32">
        <v>2507.2206875495999</v>
      </c>
      <c r="E14" s="32">
        <v>48.136792163738001</v>
      </c>
      <c r="F14" s="32">
        <v>0</v>
      </c>
      <c r="G14" s="32">
        <v>0</v>
      </c>
      <c r="H14" s="32">
        <v>2555.3574797133001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142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143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44.038827279476997</v>
      </c>
      <c r="H13" s="32">
        <v>44.038827279476997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44.038827279476997</v>
      </c>
      <c r="H14" s="32">
        <v>44.038827279476997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9" t="s">
        <v>144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93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75</v>
      </c>
      <c r="D13" s="32">
        <v>0</v>
      </c>
      <c r="E13" s="32">
        <v>0</v>
      </c>
      <c r="F13" s="32">
        <v>0</v>
      </c>
      <c r="G13" s="32">
        <v>329.57525201019001</v>
      </c>
      <c r="H13" s="32">
        <v>329.57525201019001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329.57525201019001</v>
      </c>
      <c r="H14" s="32">
        <v>329.57525201019001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0" zoomScaleNormal="70" workbookViewId="0">
      <selection activeCell="A18" sqref="A18:B18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92</v>
      </c>
      <c r="B3" s="100"/>
      <c r="C3" s="11"/>
      <c r="D3" s="12">
        <v>2555.3574797133001</v>
      </c>
      <c r="E3" s="13"/>
      <c r="F3" s="13"/>
      <c r="G3" s="13"/>
      <c r="H3" s="14"/>
    </row>
    <row r="4" spans="1:8">
      <c r="A4" s="95" t="s">
        <v>113</v>
      </c>
      <c r="B4" s="15" t="s">
        <v>114</v>
      </c>
      <c r="C4" s="11"/>
      <c r="D4" s="12">
        <v>2507.2206875495999</v>
      </c>
      <c r="E4" s="13"/>
      <c r="F4" s="13"/>
      <c r="G4" s="13"/>
      <c r="H4" s="14"/>
    </row>
    <row r="5" spans="1:8">
      <c r="A5" s="95"/>
      <c r="B5" s="15" t="s">
        <v>115</v>
      </c>
      <c r="C5" s="10"/>
      <c r="D5" s="12">
        <v>48.136792163738001</v>
      </c>
      <c r="E5" s="13"/>
      <c r="F5" s="13"/>
      <c r="G5" s="13"/>
      <c r="H5" s="16"/>
    </row>
    <row r="6" spans="1:8">
      <c r="A6" s="94"/>
      <c r="B6" s="15" t="s">
        <v>116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7" t="s">
        <v>95</v>
      </c>
      <c r="B8" s="98"/>
      <c r="C8" s="95" t="s">
        <v>41</v>
      </c>
      <c r="D8" s="17">
        <v>2555.3574797133001</v>
      </c>
      <c r="E8" s="13">
        <v>0.52</v>
      </c>
      <c r="F8" s="13" t="s">
        <v>118</v>
      </c>
      <c r="G8" s="17">
        <v>4914.1489994487001</v>
      </c>
      <c r="H8" s="16"/>
    </row>
    <row r="9" spans="1:8">
      <c r="A9" s="96">
        <v>1</v>
      </c>
      <c r="B9" s="15" t="s">
        <v>114</v>
      </c>
      <c r="C9" s="95"/>
      <c r="D9" s="17">
        <v>2507.2206875495999</v>
      </c>
      <c r="E9" s="13"/>
      <c r="F9" s="13"/>
      <c r="G9" s="13"/>
      <c r="H9" s="94" t="s">
        <v>119</v>
      </c>
    </row>
    <row r="10" spans="1:8">
      <c r="A10" s="95"/>
      <c r="B10" s="15" t="s">
        <v>115</v>
      </c>
      <c r="C10" s="95"/>
      <c r="D10" s="17">
        <v>48.136792163738001</v>
      </c>
      <c r="E10" s="13"/>
      <c r="F10" s="13"/>
      <c r="G10" s="13"/>
      <c r="H10" s="94"/>
    </row>
    <row r="11" spans="1:8">
      <c r="A11" s="95"/>
      <c r="B11" s="15" t="s">
        <v>116</v>
      </c>
      <c r="C11" s="95"/>
      <c r="D11" s="17">
        <v>0</v>
      </c>
      <c r="E11" s="13"/>
      <c r="F11" s="13"/>
      <c r="G11" s="13"/>
      <c r="H11" s="94"/>
    </row>
    <row r="12" spans="1:8">
      <c r="A12" s="95"/>
      <c r="B12" s="15" t="s">
        <v>117</v>
      </c>
      <c r="C12" s="95"/>
      <c r="D12" s="17">
        <v>0</v>
      </c>
      <c r="E12" s="13"/>
      <c r="F12" s="13"/>
      <c r="G12" s="13"/>
      <c r="H12" s="94"/>
    </row>
    <row r="13" spans="1:8" ht="24.6">
      <c r="A13" s="99" t="s">
        <v>98</v>
      </c>
      <c r="B13" s="100"/>
      <c r="C13" s="10"/>
      <c r="D13" s="12">
        <v>0</v>
      </c>
      <c r="E13" s="13"/>
      <c r="F13" s="13"/>
      <c r="G13" s="13"/>
      <c r="H13" s="16"/>
    </row>
    <row r="14" spans="1:8">
      <c r="A14" s="95" t="s">
        <v>120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117</v>
      </c>
      <c r="C17" s="10"/>
      <c r="D17" s="12">
        <v>0</v>
      </c>
      <c r="E17" s="13"/>
      <c r="F17" s="13"/>
      <c r="G17" s="13"/>
      <c r="H17" s="16"/>
    </row>
    <row r="18" spans="1:8">
      <c r="A18" s="97" t="s">
        <v>98</v>
      </c>
      <c r="B18" s="98"/>
      <c r="C18" s="95" t="s">
        <v>41</v>
      </c>
      <c r="D18" s="17">
        <v>0</v>
      </c>
      <c r="E18" s="13">
        <v>0.52</v>
      </c>
      <c r="F18" s="13" t="s">
        <v>118</v>
      </c>
      <c r="G18" s="17">
        <v>0</v>
      </c>
      <c r="H18" s="16"/>
    </row>
    <row r="19" spans="1:8">
      <c r="A19" s="96">
        <v>1</v>
      </c>
      <c r="B19" s="15" t="s">
        <v>114</v>
      </c>
      <c r="C19" s="95"/>
      <c r="D19" s="17">
        <v>0</v>
      </c>
      <c r="E19" s="13"/>
      <c r="F19" s="13"/>
      <c r="G19" s="13"/>
      <c r="H19" s="94" t="s">
        <v>119</v>
      </c>
    </row>
    <row r="20" spans="1:8">
      <c r="A20" s="95"/>
      <c r="B20" s="15" t="s">
        <v>115</v>
      </c>
      <c r="C20" s="95"/>
      <c r="D20" s="17">
        <v>0</v>
      </c>
      <c r="E20" s="13"/>
      <c r="F20" s="13"/>
      <c r="G20" s="13"/>
      <c r="H20" s="94"/>
    </row>
    <row r="21" spans="1:8">
      <c r="A21" s="95"/>
      <c r="B21" s="15" t="s">
        <v>116</v>
      </c>
      <c r="C21" s="95"/>
      <c r="D21" s="17">
        <v>0</v>
      </c>
      <c r="E21" s="13"/>
      <c r="F21" s="13"/>
      <c r="G21" s="13"/>
      <c r="H21" s="94"/>
    </row>
    <row r="22" spans="1:8">
      <c r="A22" s="95"/>
      <c r="B22" s="15" t="s">
        <v>117</v>
      </c>
      <c r="C22" s="95"/>
      <c r="D22" s="17">
        <v>0</v>
      </c>
      <c r="E22" s="13"/>
      <c r="F22" s="13"/>
      <c r="G22" s="13"/>
      <c r="H22" s="94"/>
    </row>
    <row r="23" spans="1:8" ht="24.6">
      <c r="A23" s="99" t="s">
        <v>61</v>
      </c>
      <c r="B23" s="100"/>
      <c r="C23" s="10"/>
      <c r="D23" s="12">
        <v>44.038827279476997</v>
      </c>
      <c r="E23" s="13"/>
      <c r="F23" s="13"/>
      <c r="G23" s="13"/>
      <c r="H23" s="16"/>
    </row>
    <row r="24" spans="1:8">
      <c r="A24" s="95" t="s">
        <v>121</v>
      </c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5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5"/>
      <c r="B26" s="15" t="s">
        <v>116</v>
      </c>
      <c r="C26" s="10"/>
      <c r="D26" s="12">
        <v>0</v>
      </c>
      <c r="E26" s="13"/>
      <c r="F26" s="13"/>
      <c r="G26" s="13"/>
      <c r="H26" s="16"/>
    </row>
    <row r="27" spans="1:8">
      <c r="A27" s="95"/>
      <c r="B27" s="15" t="s">
        <v>117</v>
      </c>
      <c r="C27" s="10"/>
      <c r="D27" s="12">
        <v>44.038827279476997</v>
      </c>
      <c r="E27" s="13"/>
      <c r="F27" s="13"/>
      <c r="G27" s="13"/>
      <c r="H27" s="16"/>
    </row>
    <row r="28" spans="1:8">
      <c r="A28" s="97" t="s">
        <v>102</v>
      </c>
      <c r="B28" s="98"/>
      <c r="C28" s="95" t="s">
        <v>41</v>
      </c>
      <c r="D28" s="17">
        <v>44.038827279476997</v>
      </c>
      <c r="E28" s="13">
        <v>0.52</v>
      </c>
      <c r="F28" s="13" t="s">
        <v>118</v>
      </c>
      <c r="G28" s="17">
        <v>84.690052460532002</v>
      </c>
      <c r="H28" s="16"/>
    </row>
    <row r="29" spans="1:8">
      <c r="A29" s="96">
        <v>1</v>
      </c>
      <c r="B29" s="15" t="s">
        <v>114</v>
      </c>
      <c r="C29" s="95"/>
      <c r="D29" s="17">
        <v>0</v>
      </c>
      <c r="E29" s="13"/>
      <c r="F29" s="13"/>
      <c r="G29" s="13"/>
      <c r="H29" s="94" t="s">
        <v>119</v>
      </c>
    </row>
    <row r="30" spans="1:8">
      <c r="A30" s="95"/>
      <c r="B30" s="15" t="s">
        <v>115</v>
      </c>
      <c r="C30" s="95"/>
      <c r="D30" s="17">
        <v>0</v>
      </c>
      <c r="E30" s="13"/>
      <c r="F30" s="13"/>
      <c r="G30" s="13"/>
      <c r="H30" s="94"/>
    </row>
    <row r="31" spans="1:8">
      <c r="A31" s="95"/>
      <c r="B31" s="15" t="s">
        <v>116</v>
      </c>
      <c r="C31" s="95"/>
      <c r="D31" s="17">
        <v>0</v>
      </c>
      <c r="E31" s="13"/>
      <c r="F31" s="13"/>
      <c r="G31" s="13"/>
      <c r="H31" s="94"/>
    </row>
    <row r="32" spans="1:8">
      <c r="A32" s="95"/>
      <c r="B32" s="15" t="s">
        <v>117</v>
      </c>
      <c r="C32" s="95"/>
      <c r="D32" s="17">
        <v>44.038827279476997</v>
      </c>
      <c r="E32" s="13"/>
      <c r="F32" s="13"/>
      <c r="G32" s="13"/>
      <c r="H32" s="94"/>
    </row>
    <row r="33" spans="1:8" ht="24.6">
      <c r="A33" s="99" t="s">
        <v>75</v>
      </c>
      <c r="B33" s="100"/>
      <c r="C33" s="10"/>
      <c r="D33" s="12">
        <v>329.57525201019001</v>
      </c>
      <c r="E33" s="13"/>
      <c r="F33" s="13"/>
      <c r="G33" s="13"/>
      <c r="H33" s="16"/>
    </row>
    <row r="34" spans="1:8">
      <c r="A34" s="95" t="s">
        <v>122</v>
      </c>
      <c r="B34" s="15" t="s">
        <v>114</v>
      </c>
      <c r="C34" s="10"/>
      <c r="D34" s="12">
        <v>0</v>
      </c>
      <c r="E34" s="13"/>
      <c r="F34" s="13"/>
      <c r="G34" s="13"/>
      <c r="H34" s="16"/>
    </row>
    <row r="35" spans="1:8">
      <c r="A35" s="95"/>
      <c r="B35" s="15" t="s">
        <v>115</v>
      </c>
      <c r="C35" s="10"/>
      <c r="D35" s="12">
        <v>0</v>
      </c>
      <c r="E35" s="13"/>
      <c r="F35" s="13"/>
      <c r="G35" s="13"/>
      <c r="H35" s="16"/>
    </row>
    <row r="36" spans="1:8">
      <c r="A36" s="95"/>
      <c r="B36" s="15" t="s">
        <v>116</v>
      </c>
      <c r="C36" s="10"/>
      <c r="D36" s="12">
        <v>0</v>
      </c>
      <c r="E36" s="13"/>
      <c r="F36" s="13"/>
      <c r="G36" s="13"/>
      <c r="H36" s="16"/>
    </row>
    <row r="37" spans="1:8">
      <c r="A37" s="95"/>
      <c r="B37" s="15" t="s">
        <v>117</v>
      </c>
      <c r="C37" s="10"/>
      <c r="D37" s="12">
        <v>329.57525201019001</v>
      </c>
      <c r="E37" s="13"/>
      <c r="F37" s="13"/>
      <c r="G37" s="13"/>
      <c r="H37" s="16"/>
    </row>
    <row r="38" spans="1:8">
      <c r="A38" s="97" t="s">
        <v>75</v>
      </c>
      <c r="B38" s="98"/>
      <c r="C38" s="95" t="s">
        <v>41</v>
      </c>
      <c r="D38" s="17">
        <v>329.57525201019001</v>
      </c>
      <c r="E38" s="13">
        <v>0.52</v>
      </c>
      <c r="F38" s="13" t="s">
        <v>118</v>
      </c>
      <c r="G38" s="17">
        <v>633.79856155805999</v>
      </c>
      <c r="H38" s="16"/>
    </row>
    <row r="39" spans="1:8">
      <c r="A39" s="96">
        <v>1</v>
      </c>
      <c r="B39" s="15" t="s">
        <v>114</v>
      </c>
      <c r="C39" s="95"/>
      <c r="D39" s="17">
        <v>0</v>
      </c>
      <c r="E39" s="13"/>
      <c r="F39" s="13"/>
      <c r="G39" s="13"/>
      <c r="H39" s="94" t="s">
        <v>119</v>
      </c>
    </row>
    <row r="40" spans="1:8">
      <c r="A40" s="95"/>
      <c r="B40" s="15" t="s">
        <v>115</v>
      </c>
      <c r="C40" s="95"/>
      <c r="D40" s="17">
        <v>0</v>
      </c>
      <c r="E40" s="13"/>
      <c r="F40" s="13"/>
      <c r="G40" s="13"/>
      <c r="H40" s="94"/>
    </row>
    <row r="41" spans="1:8">
      <c r="A41" s="95"/>
      <c r="B41" s="15" t="s">
        <v>116</v>
      </c>
      <c r="C41" s="95"/>
      <c r="D41" s="17">
        <v>0</v>
      </c>
      <c r="E41" s="13"/>
      <c r="F41" s="13"/>
      <c r="G41" s="13"/>
      <c r="H41" s="94"/>
    </row>
    <row r="42" spans="1:8">
      <c r="A42" s="95"/>
      <c r="B42" s="15" t="s">
        <v>117</v>
      </c>
      <c r="C42" s="95"/>
      <c r="D42" s="17">
        <v>329.57525201019001</v>
      </c>
      <c r="E42" s="13"/>
      <c r="F42" s="13"/>
      <c r="G42" s="13"/>
      <c r="H42" s="94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101" t="s">
        <v>123</v>
      </c>
      <c r="B45" s="101"/>
      <c r="C45" s="101"/>
      <c r="D45" s="101"/>
      <c r="E45" s="101"/>
      <c r="F45" s="101"/>
      <c r="G45" s="101"/>
      <c r="H45" s="101"/>
    </row>
    <row r="46" spans="1:8">
      <c r="A46" s="101" t="s">
        <v>124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125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137</v>
      </c>
      <c r="B4" s="4" t="s">
        <v>118</v>
      </c>
      <c r="C4" s="5">
        <v>1.7327256792287</v>
      </c>
      <c r="D4" s="5">
        <v>222.07854046447</v>
      </c>
      <c r="E4" s="4">
        <v>10</v>
      </c>
      <c r="F4" s="3" t="s">
        <v>137</v>
      </c>
      <c r="G4" s="5">
        <v>384.80118986843001</v>
      </c>
      <c r="H4" s="6" t="s">
        <v>138</v>
      </c>
    </row>
    <row r="5" spans="1:8" ht="39" customHeight="1">
      <c r="A5" s="3" t="s">
        <v>134</v>
      </c>
      <c r="B5" s="4" t="s">
        <v>135</v>
      </c>
      <c r="C5" s="5">
        <v>15</v>
      </c>
      <c r="D5" s="5">
        <v>24.126470438877</v>
      </c>
      <c r="E5" s="4">
        <v>10</v>
      </c>
      <c r="F5" s="3" t="s">
        <v>134</v>
      </c>
      <c r="G5" s="5">
        <v>564.88528983821004</v>
      </c>
      <c r="H5" s="6" t="s">
        <v>139</v>
      </c>
    </row>
    <row r="6" spans="1:8" ht="39" hidden="1" customHeight="1">
      <c r="A6" s="3" t="s">
        <v>136</v>
      </c>
      <c r="B6" s="4" t="s">
        <v>135</v>
      </c>
      <c r="C6" s="5">
        <v>3.1901840490798001</v>
      </c>
      <c r="D6" s="5">
        <v>90.702982039983993</v>
      </c>
      <c r="E6" s="4">
        <v>6</v>
      </c>
      <c r="F6" s="4"/>
      <c r="G6" s="5">
        <v>289.35920650792002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073D6D6534D242828FE3EB70D9E72A2D_12</vt:lpwstr>
  </property>
  <property fmtid="{D5CDD505-2E9C-101B-9397-08002B2CF9AE}" pid="3" name="KSOProductBuildVer">
    <vt:lpwstr>1049-12.2.0.20795</vt:lpwstr>
  </property>
</Properties>
</file>